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.klivadenko\Desktop\"/>
    </mc:Choice>
  </mc:AlternateContent>
  <bookViews>
    <workbookView xWindow="0" yWindow="0" windowWidth="28800" windowHeight="12330" tabRatio="695"/>
  </bookViews>
  <sheets>
    <sheet name="Розрахунок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SF1">[1]Koefiz!$AA$3</definedName>
    <definedName name="__SF9">[1]Koefiz!$AA$153</definedName>
    <definedName name="_SF1">[2]Koefiz!$AA$3</definedName>
    <definedName name="_SF3">[3]Koefiz!$AA$3</definedName>
    <definedName name="_SF64">[3]Koefiz!$AA$64</definedName>
    <definedName name="_SF9">[2]Koefiz!$AA$153</definedName>
    <definedName name="Adresses">#N/A</definedName>
    <definedName name="Age">#N/A</definedName>
    <definedName name="Call1">[4]Spravochnyk!$D$4</definedName>
    <definedName name="Call2">[4]Spravochnyk!$D$5</definedName>
    <definedName name="Children">#N/A</definedName>
    <definedName name="Collum_2_Row">'[5]Axor Додаток 1'!$B$39</definedName>
    <definedName name="Collum_3_Row">'[5]Axor Додаток 1'!$D$39</definedName>
    <definedName name="contragent_full">'[5]Axor Додаток 1'!$A$18</definedName>
    <definedName name="Creditcards">#N/A</definedName>
    <definedName name="CreditHistory">#N/A</definedName>
    <definedName name="dealer_status">[6]data!$E$1:$E$2</definedName>
    <definedName name="Driver_License">#N/A</definedName>
    <definedName name="Education">#N/A</definedName>
    <definedName name="Elcards">#N/A</definedName>
    <definedName name="Guarantor">#N/A</definedName>
    <definedName name="Igd">#N/A</definedName>
    <definedName name="kodProf1">[4]Сторінка_ЛПР!$BH$8</definedName>
    <definedName name="kodProf2">[4]Сторінка_ЛПР!$BH$40</definedName>
    <definedName name="kolir1">[5]Avtosalon!$BA$3</definedName>
    <definedName name="kolir2">[5]Avtosalon!$BA$108</definedName>
    <definedName name="kontrolPR">[5]manager!$AE$1</definedName>
    <definedName name="Marital">#N/A</definedName>
    <definedName name="Organisation_Branch">#N/A</definedName>
    <definedName name="Organisation_Form">#N/A</definedName>
    <definedName name="Property">#N/A</definedName>
    <definedName name="Record">#N/A</definedName>
    <definedName name="regavto1">[5]Avtosalon!$AX$4</definedName>
    <definedName name="regavto10">[5]Avtosalon!$AX$29</definedName>
    <definedName name="Savings">#N/A</definedName>
    <definedName name="Seniority">#N/A</definedName>
    <definedName name="Sex">#N/A</definedName>
    <definedName name="Source">#N/A</definedName>
    <definedName name="Status">#N/A</definedName>
    <definedName name="strahova1">[4]Strahovi!$A$3</definedName>
    <definedName name="strahova100">[4]Strahovi!$B$100</definedName>
    <definedName name="TermM">'[5]Axor Додаток 1'!$F$27</definedName>
    <definedName name="Time_Living">#N/A</definedName>
    <definedName name="Vidpovidach1">[4]Biznes_Form!$AC$2</definedName>
    <definedName name="Vidpovidach100">[4]Biznes_Form!$AC$13</definedName>
    <definedName name="Автосалон1">[5]Avtosalon!$A$2</definedName>
    <definedName name="Автосалон9">[5]Avtosalon!$A$44</definedName>
    <definedName name="ГР">#REF!</definedName>
    <definedName name="Дзвінок1">[7]Spravochnyk!$B$4</definedName>
    <definedName name="Дзвінок9">[7]Spravochnyk!$B$14</definedName>
    <definedName name="Застава">[8]Застава!$C$4:$D$49</definedName>
    <definedName name="логін1">[7]Paroli_stadii!$B$9</definedName>
    <definedName name="логін99">[7]Paroli_stadii!$B$24</definedName>
    <definedName name="Решение_верификатора0">[7]Spravochnyk!$A$4</definedName>
    <definedName name="Решение_верификатора9">[7]Spravochnyk!$A$14</definedName>
    <definedName name="рп">#REF!</definedName>
    <definedName name="Страхова1">[5]Avtosalon!$J$2</definedName>
    <definedName name="Страхова9">[5]Avtosalon!$J$27</definedName>
  </definedNames>
  <calcPr calcId="162913"/>
</workbook>
</file>

<file path=xl/calcChain.xml><?xml version="1.0" encoding="utf-8"?>
<calcChain xmlns="http://schemas.openxmlformats.org/spreadsheetml/2006/main">
  <c r="E5" i="8" l="1"/>
  <c r="E6" i="8" s="1"/>
  <c r="E7" i="8" l="1"/>
  <c r="E8" i="8" l="1"/>
  <c r="E9" i="8" l="1"/>
  <c r="E10" i="8" l="1"/>
  <c r="E11" i="8" l="1"/>
  <c r="E12" i="8" l="1"/>
  <c r="E13" i="8" l="1"/>
  <c r="E14" i="8" l="1"/>
  <c r="E15" i="8" l="1"/>
  <c r="E16" i="8" l="1"/>
  <c r="E17" i="8" l="1"/>
  <c r="E18" i="8" l="1"/>
  <c r="E19" i="8" l="1"/>
  <c r="E20" i="8" l="1"/>
  <c r="E21" i="8" l="1"/>
  <c r="E22" i="8" l="1"/>
  <c r="E23" i="8" l="1"/>
  <c r="E24" i="8" l="1"/>
  <c r="E25" i="8" l="1"/>
  <c r="E26" i="8" l="1"/>
  <c r="E27" i="8" l="1"/>
  <c r="C6" i="8" l="1"/>
  <c r="C4" i="8" s="1"/>
  <c r="H4" i="8" l="1"/>
  <c r="C9" i="8"/>
  <c r="C10" i="8" s="1"/>
  <c r="G5" i="8"/>
  <c r="F4" i="8"/>
  <c r="G4" i="8"/>
  <c r="G6" i="8"/>
  <c r="F6" i="8"/>
  <c r="F5" i="8"/>
  <c r="G7" i="8"/>
  <c r="F7" i="8"/>
  <c r="G8" i="8"/>
  <c r="F8" i="8"/>
  <c r="F9" i="8"/>
  <c r="G9" i="8"/>
  <c r="G10" i="8"/>
  <c r="F10" i="8"/>
  <c r="G11" i="8"/>
  <c r="F11" i="8"/>
  <c r="F12" i="8"/>
  <c r="G12" i="8"/>
  <c r="G13" i="8"/>
  <c r="F13" i="8"/>
  <c r="G14" i="8"/>
  <c r="F14" i="8"/>
  <c r="G15" i="8"/>
  <c r="F15" i="8"/>
  <c r="F16" i="8"/>
  <c r="G16" i="8"/>
  <c r="G17" i="8"/>
  <c r="F17" i="8"/>
  <c r="G18" i="8"/>
  <c r="F18" i="8"/>
  <c r="G19" i="8"/>
  <c r="F19" i="8"/>
  <c r="F20" i="8"/>
  <c r="G20" i="8"/>
  <c r="F21" i="8"/>
  <c r="G21" i="8"/>
  <c r="G22" i="8"/>
  <c r="F22" i="8"/>
  <c r="G23" i="8"/>
  <c r="F23" i="8"/>
  <c r="G24" i="8"/>
  <c r="F24" i="8"/>
  <c r="F25" i="8"/>
  <c r="G25" i="8"/>
  <c r="G26" i="8"/>
  <c r="F26" i="8"/>
  <c r="G27" i="8"/>
  <c r="F27" i="8"/>
  <c r="H27" i="8" l="1"/>
  <c r="H9" i="8"/>
  <c r="H21" i="8"/>
  <c r="H20" i="8"/>
  <c r="H13" i="8"/>
  <c r="H17" i="8"/>
  <c r="H10" i="8"/>
  <c r="H25" i="8"/>
  <c r="H12" i="8"/>
  <c r="H18" i="8"/>
  <c r="H19" i="8"/>
  <c r="H6" i="8"/>
  <c r="H26" i="8"/>
  <c r="H14" i="8"/>
  <c r="H5" i="8"/>
  <c r="H8" i="8"/>
  <c r="H22" i="8"/>
  <c r="H7" i="8"/>
  <c r="H11" i="8"/>
  <c r="H15" i="8"/>
  <c r="H23" i="8"/>
  <c r="H24" i="8"/>
  <c r="H16" i="8"/>
</calcChain>
</file>

<file path=xl/sharedStrings.xml><?xml version="1.0" encoding="utf-8"?>
<sst xmlns="http://schemas.openxmlformats.org/spreadsheetml/2006/main" count="14" uniqueCount="14">
  <si>
    <t>№ п/п</t>
  </si>
  <si>
    <t>Сума кредиту на руки</t>
  </si>
  <si>
    <t>Загальна сума кредиту з РК</t>
  </si>
  <si>
    <t>Розмір РК %</t>
  </si>
  <si>
    <t>Сума РК</t>
  </si>
  <si>
    <t>% ставка</t>
  </si>
  <si>
    <t>Термін кредиту міс.</t>
  </si>
  <si>
    <t>Платіж по кредиту</t>
  </si>
  <si>
    <t>Загальна сума всіх платежів</t>
  </si>
  <si>
    <t>Реальна % ставка</t>
  </si>
  <si>
    <t>Тіло</t>
  </si>
  <si>
    <t>Відстотки</t>
  </si>
  <si>
    <t xml:space="preserve">Залишок по тілу </t>
  </si>
  <si>
    <t>*поля доступні для заповнення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</si>
</sst>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3" fillId="0" borderId="0"/>
  </cellStyleXfs>
  <cellXfs count="11">
    <xf numFmtId="0" fontId="0" fillId="0" borderId="0" xfId="0"/>
    <xf numFmtId="0" fontId="5" fillId="3" borderId="1" xfId="0" applyFont="1" applyFill="1" applyBorder="1"/>
    <xf numFmtId="0" fontId="5" fillId="4" borderId="1" xfId="0" applyFont="1" applyFill="1" applyBorder="1"/>
    <xf numFmtId="0" fontId="6" fillId="2" borderId="1" xfId="0" applyFont="1" applyFill="1" applyBorder="1"/>
    <xf numFmtId="0" fontId="0" fillId="5" borderId="0" xfId="0" applyFill="1" applyAlignment="1">
      <alignment horizontal="center" vertical="center"/>
    </xf>
    <xf numFmtId="2" fontId="5" fillId="4" borderId="1" xfId="0" applyNumberFormat="1" applyFont="1" applyFill="1" applyBorder="1"/>
    <xf numFmtId="0" fontId="5" fillId="6" borderId="1" xfId="0" applyFont="1" applyFill="1" applyBorder="1"/>
    <xf numFmtId="2" fontId="5" fillId="6" borderId="1" xfId="0" applyNumberFormat="1" applyFont="1" applyFill="1" applyBorder="1"/>
    <xf numFmtId="0" fontId="6" fillId="7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9" fontId="5" fillId="4" borderId="1" xfId="0" applyNumberFormat="1" applyFont="1" applyFill="1" applyBorder="1"/>
  </cellXfs>
  <cellStyles count="5">
    <cellStyle name="Звичайний 2" xfId="4"/>
    <cellStyle name="Обычный" xfId="0" builtinId="0"/>
    <cellStyle name="Обычный 2" xfId="3"/>
    <cellStyle name="Обычный 2 4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\disk_s\Groupdoc\&#1044;&#1077;&#1087;&#1072;&#1088;&#1090;&#1072;&#1084;&#1077;&#1085;&#1090;%20&#1072;&#1085;&#1072;&#1083;&#1110;&#1079;&#1091;%20&#1090;&#1072;%20&#1091;&#1087;&#1088;&#1072;&#1074;&#1083;&#1110;&#1085;&#1085;&#1103;%20&#1088;&#1080;&#1079;&#1080;&#1082;&#1072;&#1084;&#1080;\&#1050;&#1042;&#1062;\&#1040;&#1074;&#1090;&#1086;&#1082;&#1088;&#1077;&#1076;&#1080;&#1090;&#1086;&#1074;&#1072;&#1085;&#1080;&#1077;\&#1053;&#1086;&#1074;&#1110;_&#1047;&#1072;&#1103;&#1074;&#1082;&#1080;\&#1042;&#1077;&#1088;&#1080;&#1092;&#1110;&#1082;&#1086;&#1074;&#1072;&#1085;&#1110;%20&#1047;&#1072;&#1103;&#1074;&#1082;&#1080;\ver07112008_294581024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\disk_s\Documents%20and%20Settings\synyshyn\&#1056;&#1072;&#1073;&#1086;&#1095;&#1080;&#1081;%20&#1089;&#1090;&#1086;&#1083;\Job+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86;&#1079;&#1088;&#1086;&#1073;&#1082;&#1072;%20&#1079;&#1074;&#1110;&#1090;&#1110;&#1074;\&#1056;&#1086;&#1079;&#1088;&#1072;&#1093;&#1091;&#1085;&#1086;&#1082;%20FinKlas(&#1091;)\FinCla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86;&#1079;&#1088;&#1086;&#1073;&#1082;&#1072;%20&#1079;&#1074;&#1110;&#1090;&#1110;&#1074;\Job+\Job+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&#1040;&#1076;&#1084;&#1080;&#1085;&#1080;&#1089;&#1090;&#1088;&#1072;&#1090;&#1086;&#1088;\Downloads\Shabl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Vasechko\AppData\Local\Microsoft\Windows\Temporary%20Internet%20Files\Content.Outlook\5SIDPXZ0\&#1059;&#1095;&#1077;&#1090;&#1085;&#1072;&#1103;%20&#1082;&#1072;&#1088;&#1090;&#1086;&#1095;&#1082;&#1072;\&#1076;&#1054;&#1053;&#1045;&#1062;&#1050;\&#1059;&#1095;&#1077;&#1090;&#1085;&#1072;&#1103;%20&#1082;&#1072;&#1088;&#1090;&#1086;&#1095;&#1082;&#1072;%20&#1087;&#1072;&#1088;&#1090;&#1085;&#1077;&#1088;&#1072;%20&#1040;&#1074;&#1090;&#1086;&#1075;&#1072;&#1083;&#10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balabko\Local%20Settings\Temporary%20Internet%20Files\Content.Outlook\P39WAA5Y\Job+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emp\notes6C35DC\&#1090;&#1080;&#1090;&#1072;&#1088;&#1077;&#1085;&#1082;&#1086;\metod\metod%20RGKR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r"/>
      <sheetName val="Paroli_stadii"/>
      <sheetName val="VeryficListForm"/>
      <sheetName val="очисткаАнкети"/>
      <sheetName val="Анкета"/>
      <sheetName val="Верифікаційний_лист"/>
      <sheetName val="Сторінка_ЛПР"/>
      <sheetName val="LPRForm"/>
      <sheetName val="Spravochnyk"/>
      <sheetName val="FinClass"/>
      <sheetName val="висновок"/>
      <sheetName val="Form_dog"/>
      <sheetName val="SummaPropysom"/>
      <sheetName val="Avtosalon"/>
      <sheetName val="Протокол"/>
      <sheetName val="VysnovForm"/>
      <sheetName val="ProtokolForm"/>
      <sheetName val="Koefiz"/>
      <sheetName val="Контролі"/>
      <sheetName val="Документи"/>
      <sheetName val="Гарантійний_лист"/>
      <sheetName val="Zvit"/>
      <sheetName val="Form_Garant"/>
      <sheetName val="Vidmova"/>
      <sheetName val="VidmovaForm"/>
      <sheetName val="SekretKK"/>
      <sheetName val="Гарантійний_лист_УКРавто"/>
      <sheetName val="Form_GarantUKRAVTO"/>
      <sheetName val="data"/>
      <sheetName val="Biznes_Form"/>
      <sheetName val="Strahovi"/>
      <sheetName val="Договор 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A3" t="str">
            <v>1. Сільське господарство</v>
          </cell>
        </row>
        <row r="153">
          <cell r="AA153" t="str">
            <v>23.29 Здача нерухомості в аренду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r"/>
      <sheetName val="Paroli_stadii"/>
      <sheetName val="VeryficListForm"/>
      <sheetName val="Верифікаційний_лист"/>
      <sheetName val="очисткаАнкети"/>
      <sheetName val="Сторінка_ЛПР"/>
      <sheetName val="LPRForm"/>
      <sheetName val="Spravochnyk"/>
      <sheetName val="FinClass"/>
      <sheetName val="висновок"/>
      <sheetName val="Form_dog"/>
      <sheetName val="SummaPropysom"/>
      <sheetName val="Avtosalon"/>
      <sheetName val="Протокол"/>
      <sheetName val="VysnovForm"/>
      <sheetName val="ProtokolForm"/>
      <sheetName val="Koefiz"/>
      <sheetName val="Контролі"/>
      <sheetName val="Документи"/>
      <sheetName val="Гарантійний_лист"/>
      <sheetName val="Zvit"/>
      <sheetName val="Form_Garant"/>
      <sheetName val="Vidmova"/>
      <sheetName val="VidmovaForm"/>
      <sheetName val="SekretKK"/>
      <sheetName val="Arial Cyr"/>
      <sheetName val="Гарантійний_лист_УКРавто"/>
      <sheetName val="Form_GarantUKRAVTO"/>
      <sheetName val="18112008_2816219882.xls"/>
      <sheetName val="_x0000__xd801_䫂ਲ਼낔㍊⭐٠떐㍊혜㊥뺰㍊窑ۥ늰㍊⠡٠됐㍊싙ώ돰㍊훴㊥끸㍊쪩"/>
      <sheetName val="Job+Осипчук пыж308.xls"/>
      <sheetName val="17112008_2089611384.xls"/>
      <sheetName val=""/>
      <sheetName val="[`_x0000_ᬕ⨣䔪เᰜ⼨ᬕ᜕⨪⨪⨪⨪⨪᜗⼯☯㭌㜸㌼㰮᰼㰡䨲㰼㰯⸷㰴似"/>
      <sheetName val="믤؈믤_x0000__x0000__x0000__x0000__x0000__x0000__x0000__x0000__x0000__x0000__x0000__x0000__x0000__x0000__x0000__x0000__x0000__x0000__x0000__x0000__x0000__x0000__x0000__x0000__x0000__x0000__x0000__x0000_"/>
      <sheetName val="050209-2295109540.xls"/>
      <sheetName val="інформація"/>
      <sheetName val="правила заповнення"/>
      <sheetName val="_x0000_ᛸτᢈτ_x0000_"/>
      <sheetName val="23072009_2039516701_Срочно Ира "/>
      <sheetName val="1234.xlsm"/>
      <sheetName val="27072009_2406904788_Срочно I.xl"/>
      <sheetName val="27072009_2825919471_Срочно И.xl"/>
      <sheetName val="믦P믦؈믦_x0000__x0000__x0000__x0000__x0000__x0000__x0000__x0000__x0000__x0000__x0000__x0000__x0000__x0000__x0000__x0000__x0000__x0000__x0000__x0000__x0000__x0000__x0000__x0000__x0000__x0000_"/>
      <sheetName val="_x0000_"/>
      <sheetName val="_x0000_۸ઽ࢈ઽ_x0000_"/>
      <sheetName val="d mmm yy_x0000_y_x0000__x0013__x0012_немецкий (Австрия)"/>
      <sheetName val="Гарантійний_лист_іпотека"/>
      <sheetName val="_x0000_ЄЄ_x0000_"/>
      <sheetName val="Документи_іпотека"/>
      <sheetName val="chedule._x000a__x000a_%3!ws!_x000a__x000a_Error: 0x%1!0"/>
      <sheetName val="Розділювач"/>
      <sheetName val="dd mmmm yyyy_x0000__x0013_[$-0447]d mmmm yy"/>
      <sheetName val="O`_x0000_ᘓ┠㰥༰ᘖ✚ᘓጓ┥┥┥┥┥ᘖ✧⤧ぁ〰ⴰ㐩ሰ〥㜩㐰㐭ⴰ〩㼭"/>
      <sheetName val="_x0000_۸ࢠ࢈ࢠ_x0000_"/>
      <sheetName val="_x0000_ĄĄ¿_x0000__x0008__x0008_ǿ_x0000__x0000__x0008_ο_x0000__x0000__x0002_В_x0000_￼_xffff_менти_іпотек"/>
      <sheetName val="_x0001_က"/>
      <sheetName val="_x0000_ϿϿ_x0000_"/>
      <sheetName val="_x000b_℁_x0000__x0000_턠_x0000__x0000__x0000__x0000__x0000__x0000_d_x0001__x000a__x0000__x0010__x0001__x0000__x0000_"/>
      <sheetName val="ХМЛфайл"/>
      <sheetName val="_x000e_℁_x0000__x0000_⨠һ_x0000__x0000__x0000__x0000__x0000__x0000_d_x0001__x000a__x0000__x0010__x0001__x0000__x0000_"/>
      <sheetName val="Розділювач_x0000__x0000__x0000__x0000__x0000__x0000__x0000__x0000__x0000__x0000__x0000__x0000__x0000__x0000__x0000__x0000__x0000__x0000__x0000_́_x0000_"/>
      <sheetName val="Автосалони"/>
      <sheetName val="Tahoma"/>
      <sheetName val="21112008_3034018177Надя_Оч. Сро"/>
      <sheetName val="_x0000_φφ_x0000_"/>
      <sheetName val="_x0000_B_x0000_mailto:mizerna@astra-bank.co"/>
      <sheetName val="Times New Roman"/>
      <sheetName val="_x0000_㛸Ϻ㢈Ϻ_x0000_"/>
      <sheetName val="Â`_x0000_㘭獎꥟ⱳ䡈獟䀰尰彟彟彟彟彟㘶獳剳枀恥孮汗䥯杊繕煱煡幨汛陦"/>
      <sheetName val="_x0000_ĄĄ¿_x0000__x0008__x0008_ǿ_x0000__x0000__x0008_ο_x0000__x0000__x0002_В_x0000_￼_xffff__x0000__xffff__x0000__x0001_Ḁက_x0000_＀ÿĀ_x0000__x001e_"/>
      <sheetName val="не підтв. По базі"/>
      <sheetName val="[`_x0000_ᔓ┠㬥ူᘖ✚ᘓጓ┥┥┥┥┥᜗✧⤧ⵁ〰ⴰ㐩ጰ〥㤩㐰㐭ⴰ〨䄭"/>
      <sheetName val=":\Documents and Settings\zinche"/>
      <sheetName val="Графік_x0000__x0000__x0002__x0000__x001a__x0000__x001a__x0000_઀҉йнові _x0002__x0000__x0000__x0000_v_x0000__x0000__x0000__x0000_"/>
      <sheetName val="Arial"/>
      <sheetName val="ver30072009_2460112306_Рос.xls"/>
      <sheetName val="Бізнес_Висновок"/>
      <sheetName val="Бізнес_Переписка"/>
      <sheetName val="_x0000_ _x0000_ _x0000_ _x0000_ _x0000_ _x0000_ _x0000_ _x0000_ _x0000_ _x0000_ _x0000_ _x0000_ _x0000_ _x0000_ _x0000_ _x0000_"/>
      <sheetName val="Довідник"/>
      <sheetName val="Протокол2"/>
      <sheetName val="_x0000_ᛸτᢈτ_x0000__x0000__x0000__x0000_㕁㜰∹猠_x0012_ВАТ &quot;СК&quot;AMG Group"/>
      <sheetName val="Разметка страницы_x0000_㊦опад튼㊤Ɓԉ_x0001__x0000_Q_x000c_"/>
      <sheetName val="_x0000_ЅЅ_x0000_"/>
      <sheetName val="_x0000__x0000__x0000__x0004__x0000_"/>
      <sheetName val="24062010_3012818716_Инна.xls"/>
      <sheetName val="[`_x0000_ጏ⤚㰢ီᨚ┝ᘎℎ┥┥┥┥┥ሒ┥ᰥ⨻☩✬⤤ᘮ⨕㜤ⰮⰦK⬨㸨"/>
      <sheetName val="_x0000_ĄĄ¿_x0000__x0008__x0008_ǿ_x0000__x0000__x0008_ο_x0000__x0000__x0002_В_x0000_￼_xffff_2_x0000_ᚿ㉢寠̠_x0000__x0000__x0002__x0000__x0000__x0000_"/>
      <sheetName val="_x0000_۸ࢠ࢈ࢠ_x0000__x0000__x0000__x0000__x0012_[Job+.xls]SekretKK_x0000__x0012_["/>
      <sheetName val="_x0000_ĄĄ¿_x0000__x0008__x0008_ǿ_x0000__x0000__x0008_ο_x0000__x0000__x0002_В_x0000_￼_xffff_啀׆喠׆嘀׆噠׆囀׆圠׆"/>
      <sheetName val="Гарантійний_лист2"/>
      <sheetName val="Інформаційний_лист_АвтоІнет"/>
      <sheetName val="Calibri"/>
      <sheetName val="_x0000_ĄĄ¿_x0000__x0008__x0008_ǿ_x0000__x0000__x0008_ο_x0000__x0000__x0002_В_x0000_￼_xffff__x0000__x0000__x0000__x0000__x0000_%_x0000__x0000__x0000__x0000__x0000__x0000_"/>
      <sheetName val="_x0000_0_x0000_Чек_Лист!Область_печати_x0000_鋴㊣_x0006__x0000_"/>
      <sheetName val="_x0000_۸ࢠ࢈ࢠ_x0000__x0000__x0000__x0000__x0010_[Job+.xls]_x0000_ϿϿ_x0000__x0000__x0000__x0000__x0011_["/>
      <sheetName val="Verdana"/>
      <sheetName val="_x0000__x0006_Ȁ邠"/>
      <sheetName val="`_x0000__xffff_㿿_x0001_崀瀀_x0000_＀ÿĀ_x0001_]_x0000__xffff__x0000_ā崀退_x0000_＀ǿ_x0001_L _x0000__xffff_Ͽā"/>
      <sheetName val="Звіт про прибутки"/>
      <sheetName val="Структура_Коду"/>
      <sheetName val="Ӏ怑_x0000__x0000_彠ݹ_x0000__x0000_"/>
      <sheetName val="Формат с разделителями_x0000__x0000__x0000__x0000__x0000__x0000__x0000__x0000__x0000_"/>
      <sheetName val="30092010_2573900254_ПВ=20 интер"/>
      <sheetName val="Form_Garant2"/>
      <sheetName val="Anketa_kontrol"/>
      <sheetName val="_x0000__x0000_鹚ȗ o`_x0000_ḕ⸨䌯ᕁᴝ⸮ᰘ⠙⼯⼯⼯⼯⼯ᤙ⸮"/>
      <sheetName val="_x0000_"/>
      <sheetName val="Анкета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3">
          <cell r="AA3" t="str">
            <v>1. Сільське господарство</v>
          </cell>
        </row>
        <row r="153">
          <cell r="AA153" t="str">
            <v>23.29 Здача нерухомості в аренду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r"/>
      <sheetName val="Анкета"/>
      <sheetName val="FinClass"/>
      <sheetName val="Koefiz"/>
      <sheetName val="data"/>
    </sheetNames>
    <sheetDataSet>
      <sheetData sheetId="0" refreshError="1"/>
      <sheetData sheetId="1" refreshError="1"/>
      <sheetData sheetId="2" refreshError="1"/>
      <sheetData sheetId="3">
        <row r="3">
          <cell r="AA3" t="str">
            <v>I. Виготовлення</v>
          </cell>
        </row>
        <row r="64">
          <cell r="AA64" t="str">
            <v>Здійснення інших видів діяльності, включаючи торговельну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manager"/>
      <sheetName val="очисткаАнкети"/>
      <sheetName val="Strahovi"/>
      <sheetName val="Анкета"/>
      <sheetName val="Верифікаційний_лист"/>
      <sheetName val="VeryficListForm"/>
      <sheetName val="Zvit"/>
      <sheetName val="Сторінка_ЛПР"/>
      <sheetName val="FinClass"/>
      <sheetName val="Гарантійний_лист_іпотека"/>
      <sheetName val="Бізнес_Висновок"/>
      <sheetName val="Бізнес_Переписка"/>
      <sheetName val="Biznes_Form"/>
      <sheetName val="LPRForm"/>
      <sheetName val="Spravochnyk"/>
      <sheetName val="VysnovForm"/>
      <sheetName val="висновок"/>
      <sheetName val="Form_dog"/>
      <sheetName val="SummaPropysom"/>
      <sheetName val="Avtosalon"/>
      <sheetName val="Протокол"/>
      <sheetName val="ProtokolForm"/>
      <sheetName val="Koefiz"/>
      <sheetName val="Paroli_stadii"/>
      <sheetName val="Контролі"/>
      <sheetName val="Протокол2"/>
      <sheetName val="Документи"/>
      <sheetName val="Документи_іпотека"/>
      <sheetName val="Структура_Коду"/>
      <sheetName val="Гарантійний_лист"/>
      <sheetName val="Form_Garant"/>
      <sheetName val="Vidmova"/>
      <sheetName val="VidmovaForm"/>
      <sheetName val="SekretKK"/>
      <sheetName val="e-mail"/>
      <sheetName val="Гарантійний_лист2"/>
      <sheetName val="Form_Garant2"/>
      <sheetName val="Гарантійний_лист_УКРавто"/>
      <sheetName val="Form_GarantUKRAVTO"/>
      <sheetName val="Anketa_kontrol"/>
      <sheetName val="Form_Garant_Ipo"/>
      <sheetName val="Чек_Лист"/>
      <sheetName val="Інформаційний_лист_АвтоІнет"/>
      <sheetName val="Form_Info_АвтоІне"/>
    </sheetNames>
    <sheetDataSet>
      <sheetData sheetId="0"/>
      <sheetData sheetId="1"/>
      <sheetData sheetId="2"/>
      <sheetData sheetId="3">
        <row r="3">
          <cell r="A3" t="str">
            <v>ПАТ "СК"AMG Group"</v>
          </cell>
        </row>
      </sheetData>
      <sheetData sheetId="4"/>
      <sheetData sheetId="5"/>
      <sheetData sheetId="6"/>
      <sheetData sheetId="7"/>
      <sheetData sheetId="8">
        <row r="8">
          <cell r="BH8" t="str">
            <v>Депутат</v>
          </cell>
        </row>
        <row r="40">
          <cell r="BH40" t="str">
            <v>Інше (розшифруйте)</v>
          </cell>
        </row>
      </sheetData>
      <sheetData sheetId="9"/>
      <sheetData sheetId="10"/>
      <sheetData sheetId="11"/>
      <sheetData sheetId="12"/>
      <sheetData sheetId="13">
        <row r="2">
          <cell r="AC2" t="str">
            <v>Кириленко Олена Валеріївна</v>
          </cell>
        </row>
      </sheetData>
      <sheetData sheetId="14"/>
      <sheetData sheetId="15">
        <row r="4">
          <cell r="A4" t="str">
            <v>Видача можлива</v>
          </cell>
          <cell r="D4" t="str">
            <v>Проведена</v>
          </cell>
        </row>
        <row r="5">
          <cell r="D5" t="str">
            <v>не проведена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AA3" t="str">
            <v>1. Сільське господарство</v>
          </cell>
        </row>
      </sheetData>
      <sheetData sheetId="24">
        <row r="9">
          <cell r="B9" t="str">
            <v>Ростислав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Propysom"/>
      <sheetName val="КАСКО АКСОР"/>
      <sheetName val="Графік кредиту страх"/>
      <sheetName val="Лист ознайомлення кредит на стр"/>
      <sheetName val="Avtosalon"/>
      <sheetName val="manager"/>
      <sheetName val="доп. данные"/>
      <sheetName val="расчет платежей"/>
      <sheetName val="ефективна_ставка"/>
      <sheetName val="Лист ознайомлення  "/>
      <sheetName val="Гарантійний лист"/>
      <sheetName val="Лист ознайомлення_д"/>
      <sheetName val="Додаток 1"/>
      <sheetName val="Додаток 1_д"/>
      <sheetName val="Анкета"/>
      <sheetName val="FinClass"/>
      <sheetName val="Додаток2"/>
      <sheetName val="реквизиті"/>
      <sheetName val="Заява на продаж"/>
      <sheetName val="реквизиті Паритет"/>
      <sheetName val="рекв пополнения счета"/>
      <sheetName val="СК"/>
      <sheetName val="контакт_центр_умови"/>
      <sheetName val="Пам'ятка"/>
      <sheetName val="Пам'ятка_д"/>
      <sheetName val="Обтяження_майна"/>
      <sheetName val="Axor Додаток 1"/>
      <sheetName val="Axor Договор"/>
      <sheetName val="Axor Ознакомление"/>
    </sheetNames>
    <sheetDataSet>
      <sheetData sheetId="0"/>
      <sheetData sheetId="1"/>
      <sheetData sheetId="2"/>
      <sheetData sheetId="3"/>
      <sheetData sheetId="4">
        <row r="2">
          <cell r="A2" t="str">
            <v>ЗАО "Прага авто"</v>
          </cell>
          <cell r="J2" t="str">
            <v>ВАТ "СК"AMG Group"</v>
          </cell>
        </row>
        <row r="3">
          <cell r="BA3" t="str">
            <v>невизначений</v>
          </cell>
        </row>
        <row r="4">
          <cell r="AX4" t="str">
            <v>м. Київ</v>
          </cell>
        </row>
        <row r="27">
          <cell r="J27" t="str">
            <v>інша</v>
          </cell>
        </row>
        <row r="29">
          <cell r="AX29" t="str">
            <v>Чернівецька</v>
          </cell>
        </row>
        <row r="108">
          <cell r="BA108" t="str">
            <v>світло-коричневий</v>
          </cell>
        </row>
      </sheetData>
      <sheetData sheetId="5">
        <row r="1">
          <cell r="AE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8">
          <cell r="A18">
            <v>0</v>
          </cell>
        </row>
        <row r="27">
          <cell r="F27">
            <v>0</v>
          </cell>
        </row>
        <row r="39">
          <cell r="B39">
            <v>0</v>
          </cell>
          <cell r="D39">
            <v>365</v>
          </cell>
        </row>
      </sheetData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то"/>
      <sheetName val="data"/>
      <sheetName val="Застава"/>
      <sheetName val="Koefiz"/>
      <sheetName val="manager"/>
      <sheetName val="Avtosalon"/>
    </sheetNames>
    <sheetDataSet>
      <sheetData sheetId="0" refreshError="1"/>
      <sheetData sheetId="1">
        <row r="1">
          <cell r="E1" t="str">
            <v>Официальный дилер</v>
          </cell>
        </row>
        <row r="2">
          <cell r="E2" t="str">
            <v>"Серый" дилер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r"/>
      <sheetName val="Paroli_stadii"/>
      <sheetName val="VeryficListForm"/>
      <sheetName val="Анкета"/>
      <sheetName val="Верифікаційний_лист"/>
      <sheetName val="очисткаАнкети"/>
      <sheetName val="Сторінка_ЛПР"/>
      <sheetName val="LPRForm"/>
      <sheetName val="Spravochnyk"/>
      <sheetName val="FinClass"/>
      <sheetName val="висновок"/>
      <sheetName val="Form_dog"/>
      <sheetName val="SummaPropysom"/>
      <sheetName val="Avtosalon"/>
      <sheetName val="Протокол"/>
      <sheetName val="VysnovForm"/>
      <sheetName val="ProtokolForm"/>
      <sheetName val="Koefiz"/>
      <sheetName val="Контролі"/>
      <sheetName val="Документи"/>
      <sheetName val="Гарантійний_лист"/>
      <sheetName val="Zvit"/>
      <sheetName val="Form_Garant"/>
      <sheetName val="Vidmova"/>
      <sheetName val="VidmovaForm"/>
      <sheetName val="SekretKK"/>
      <sheetName val="Лист2"/>
      <sheetName val="Висновок_ризиків"/>
      <sheetName val="Biznes_Form"/>
    </sheetNames>
    <sheetDataSet>
      <sheetData sheetId="0"/>
      <sheetData sheetId="1">
        <row r="9">
          <cell r="B9" t="str">
            <v>Ростислав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Видача можлива</v>
          </cell>
          <cell r="B4" t="str">
            <v>Не відповідає телефон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"/>
      <sheetName val="Застава"/>
      <sheetName val="MU"/>
      <sheetName val="MM"/>
      <sheetName val="FU"/>
      <sheetName val="FM"/>
      <sheetName val="pIk"/>
      <sheetName val="Групи даних"/>
      <sheetName val="PKKP"/>
      <sheetName val="PPK"/>
      <sheetName val="Довідник"/>
      <sheetName val="Koefiz"/>
      <sheetName val="Spravochnyk"/>
      <sheetName val="Paroli_stadii"/>
      <sheetName val="data"/>
      <sheetName val="Biznes_Form"/>
    </sheetNames>
    <sheetDataSet>
      <sheetData sheetId="0"/>
      <sheetData sheetId="1">
        <row r="4">
          <cell r="C4" t="str">
            <v>Векселі і ощадні сертифікати ВАТ  "РОДОВІД БАНК"</v>
          </cell>
          <cell r="D4">
            <v>1</v>
          </cell>
        </row>
        <row r="5">
          <cell r="C5" t="str">
            <v>Застава векселя, аваль векселя клієнта іноземним Банком (рейтинг  "А1+ ", "А1", "А2", "А3",'В"); те ж українського Банку, в межах величини і термінів встановленого на нього ліміту непокритого ризику.</v>
          </cell>
          <cell r="D5">
            <v>1</v>
          </cell>
        </row>
        <row r="6">
          <cell r="C6" t="str">
            <v>Майнові права на депозити розміщені в ВАТ "РОДОВІД БАНК"</v>
          </cell>
          <cell r="D6">
            <v>1</v>
          </cell>
        </row>
        <row r="7">
          <cell r="C7" t="str">
            <v>Короткострокові облігації держ. зовнішньої позики України</v>
          </cell>
          <cell r="D7">
            <v>1.2</v>
          </cell>
        </row>
        <row r="8">
          <cell r="C8" t="str">
            <v>Короткострокові облігації держ. внутрішньої позики України</v>
          </cell>
          <cell r="D8">
            <v>1.4</v>
          </cell>
        </row>
        <row r="9">
          <cell r="C9" t="str">
            <v>Житлові приміщення (квартири, житлові будинки в містах)</v>
          </cell>
          <cell r="D9">
            <v>1.6</v>
          </cell>
        </row>
        <row r="10">
          <cell r="C10" t="str">
            <v>Нерухомість під офіси (готелі, НДІ і т.п.)</v>
          </cell>
          <cell r="D10">
            <v>1.7</v>
          </cell>
        </row>
        <row r="11">
          <cell r="C11" t="str">
            <v>Магазини і споріднені будівлі (ресторани, ательє, об'єкти соціально - побутової сфери)</v>
          </cell>
          <cell r="D11">
            <v>1.7</v>
          </cell>
        </row>
        <row r="12">
          <cell r="C12" t="str">
            <v>Інші види нерухомості</v>
          </cell>
          <cell r="D12">
            <v>1.7</v>
          </cell>
        </row>
        <row r="13">
          <cell r="C13" t="str">
            <v>Товари широкого вжитку: автомобілі, побутова техніка, ювел. вироби і інш.</v>
          </cell>
          <cell r="D13">
            <v>1.7</v>
          </cell>
        </row>
        <row r="14">
          <cell r="C14" t="str">
            <v>Інші товари під контролем Банку: метал, ГСМ, цукор і інш.</v>
          </cell>
          <cell r="D14">
            <v>1.7</v>
          </cell>
        </row>
        <row r="15">
          <cell r="C15" t="str">
            <v>Застава векселів юридичних осіб (за винятком векселів позичальника, що аналізується )</v>
          </cell>
          <cell r="D15">
            <v>2</v>
          </cell>
        </row>
        <row r="16">
          <cell r="C16" t="str">
            <v>Акції українських емітентів</v>
          </cell>
          <cell r="D16">
            <v>1.7</v>
          </cell>
        </row>
        <row r="17">
          <cell r="C17" t="str">
            <v>Застава товарів в обороті: біржові і сировинні товари</v>
          </cell>
          <cell r="D17">
            <v>2</v>
          </cell>
        </row>
        <row r="18">
          <cell r="C18" t="str">
            <v>Повітряні, морські і річкові судна і інші транспортні засоби</v>
          </cell>
          <cell r="D18">
            <v>2.5</v>
          </cell>
        </row>
        <row r="19">
          <cell r="C19" t="str">
            <v>Виробниче обладнання невстановлене</v>
          </cell>
          <cell r="D19">
            <v>2.5</v>
          </cell>
        </row>
        <row r="20">
          <cell r="C20" t="str">
            <v>Виробниче обладнання встановлене</v>
          </cell>
          <cell r="D20">
            <v>3.3</v>
          </cell>
        </row>
        <row r="21">
          <cell r="C21" t="str">
            <v>Інші майнові права</v>
          </cell>
          <cell r="D21">
            <v>2.5</v>
          </cell>
        </row>
        <row r="22">
          <cell r="C22" t="str">
            <v>Порука іноземного Банку (рейтинг  "А1+ ", "А1", "А2", "А3",'В"); те ж українського Банку, в межах величини і термінів встановленого на нього ліміту непокритого ризику.</v>
          </cell>
          <cell r="D22">
            <v>1</v>
          </cell>
        </row>
        <row r="23">
          <cell r="C23" t="str">
            <v>Порука (гарантія) української  юридичної особи, суб'єктів законодавчої і виконавчої влади</v>
          </cell>
          <cell r="D23">
            <v>1</v>
          </cell>
        </row>
        <row r="24">
          <cell r="C24" t="str">
            <v>Гарантія іноземного Банку (рейтинг  "А1+ ", "А1", "А2", "А3",'В"); те ж українського Банку, в межах величини і термінів встановленого на нього ліміту непокритого ризику.</v>
          </cell>
          <cell r="D24">
            <v>1</v>
          </cell>
        </row>
        <row r="25">
          <cell r="C25" t="str">
            <v>Гарантії урядів країн категорії "А"</v>
          </cell>
          <cell r="D25">
            <v>1</v>
          </cell>
        </row>
        <row r="26">
          <cell r="C26" t="str">
            <v>Гарантії міжнародних багатосторонніх банків</v>
          </cell>
          <cell r="D26">
            <v>1</v>
          </cell>
        </row>
        <row r="27">
          <cell r="C27" t="str">
            <v>Гарантії банків з рейтингом не нижче, ніж  "інвестиційний клас", забезпечені гарантіями банків України</v>
          </cell>
          <cell r="D2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7"/>
  <sheetViews>
    <sheetView tabSelected="1" workbookViewId="0">
      <selection activeCell="C7" sqref="C7"/>
    </sheetView>
  </sheetViews>
  <sheetFormatPr defaultRowHeight="15" x14ac:dyDescent="0.25"/>
  <cols>
    <col min="1" max="1" width="9.140625" style="4"/>
    <col min="2" max="2" width="35.5703125" style="4" customWidth="1"/>
    <col min="3" max="3" width="19.42578125" style="4" customWidth="1"/>
    <col min="4" max="4" width="9.140625" style="4"/>
    <col min="5" max="5" width="11.28515625" style="4" customWidth="1"/>
    <col min="6" max="6" width="11.28515625" style="4" bestFit="1" customWidth="1"/>
    <col min="7" max="7" width="17.42578125" style="4" bestFit="1" customWidth="1"/>
    <col min="8" max="8" width="18.42578125" style="4" customWidth="1"/>
    <col min="9" max="16384" width="9.140625" style="4"/>
  </cols>
  <sheetData>
    <row r="3" spans="2:8" ht="15.75" x14ac:dyDescent="0.25">
      <c r="B3" s="3" t="s">
        <v>1</v>
      </c>
      <c r="C3" s="1">
        <v>80000</v>
      </c>
      <c r="E3" s="8" t="s">
        <v>0</v>
      </c>
      <c r="F3" s="8" t="s">
        <v>10</v>
      </c>
      <c r="G3" s="8" t="s">
        <v>11</v>
      </c>
      <c r="H3" s="8" t="s">
        <v>12</v>
      </c>
    </row>
    <row r="4" spans="2:8" ht="15.75" x14ac:dyDescent="0.25">
      <c r="B4" s="3" t="s">
        <v>2</v>
      </c>
      <c r="C4" s="2">
        <f>C6+C3</f>
        <v>100000</v>
      </c>
      <c r="E4" s="6">
        <v>1</v>
      </c>
      <c r="F4" s="7">
        <f t="shared" ref="F4:F27" si="0">PPMT($C$7/12,E4,$C$8,$C$4,0)</f>
        <v>-1699.4432974401675</v>
      </c>
      <c r="G4" s="7">
        <f t="shared" ref="G4:G27" si="1">IPMT($C$7/12,$E4,$C$8,$C$4,0,0)</f>
        <v>-7083.333333333333</v>
      </c>
      <c r="H4" s="7">
        <f>C4</f>
        <v>100000</v>
      </c>
    </row>
    <row r="5" spans="2:8" ht="15.75" x14ac:dyDescent="0.25">
      <c r="B5" s="3" t="s">
        <v>3</v>
      </c>
      <c r="C5" s="10">
        <v>0.25</v>
      </c>
      <c r="E5" s="6">
        <f t="shared" ref="E5:E27" si="2">IF(E4&gt;=$C$8,"",E4+1)</f>
        <v>2</v>
      </c>
      <c r="F5" s="7">
        <f t="shared" si="0"/>
        <v>-1819.8205310088463</v>
      </c>
      <c r="G5" s="7">
        <f t="shared" si="1"/>
        <v>-6962.956099764654</v>
      </c>
      <c r="H5" s="7">
        <f>$C$4+SUM($F$4:F4)</f>
        <v>98300.556702559828</v>
      </c>
    </row>
    <row r="6" spans="2:8" ht="15.75" x14ac:dyDescent="0.25">
      <c r="B6" s="3" t="s">
        <v>4</v>
      </c>
      <c r="C6" s="2">
        <f>C3*C5</f>
        <v>20000</v>
      </c>
      <c r="E6" s="6">
        <f t="shared" si="2"/>
        <v>3</v>
      </c>
      <c r="F6" s="7">
        <f t="shared" si="0"/>
        <v>-1948.7244852886395</v>
      </c>
      <c r="G6" s="7">
        <f t="shared" si="1"/>
        <v>-6834.0521454848613</v>
      </c>
      <c r="H6" s="7">
        <f>$C$4+SUM($F$4:F5)</f>
        <v>96480.736171550991</v>
      </c>
    </row>
    <row r="7" spans="2:8" ht="15.75" x14ac:dyDescent="0.25">
      <c r="B7" s="3" t="s">
        <v>5</v>
      </c>
      <c r="C7" s="10">
        <v>0.85</v>
      </c>
      <c r="E7" s="6">
        <f t="shared" si="2"/>
        <v>4</v>
      </c>
      <c r="F7" s="7">
        <f t="shared" si="0"/>
        <v>-2086.759136329918</v>
      </c>
      <c r="G7" s="7">
        <f t="shared" si="1"/>
        <v>-6696.017494443583</v>
      </c>
      <c r="H7" s="7">
        <f>$C$4+SUM($F$4:F6)</f>
        <v>94532.01168626234</v>
      </c>
    </row>
    <row r="8" spans="2:8" ht="15.75" x14ac:dyDescent="0.25">
      <c r="B8" s="3" t="s">
        <v>6</v>
      </c>
      <c r="C8" s="1">
        <v>24</v>
      </c>
      <c r="E8" s="6">
        <f t="shared" si="2"/>
        <v>5</v>
      </c>
      <c r="F8" s="7">
        <f t="shared" si="0"/>
        <v>-2234.5712418199541</v>
      </c>
      <c r="G8" s="7">
        <f t="shared" si="1"/>
        <v>-6548.2053889535464</v>
      </c>
      <c r="H8" s="7">
        <f>$C$4+SUM($F$4:F7)</f>
        <v>92445.252549932426</v>
      </c>
    </row>
    <row r="9" spans="2:8" ht="15.75" x14ac:dyDescent="0.25">
      <c r="B9" s="3" t="s">
        <v>7</v>
      </c>
      <c r="C9" s="5">
        <f>-PMT(C7/12,C8,C4,)+0</f>
        <v>8782.7766307735001</v>
      </c>
      <c r="E9" s="6">
        <f t="shared" si="2"/>
        <v>6</v>
      </c>
      <c r="F9" s="7">
        <f t="shared" si="0"/>
        <v>-2392.8533714488672</v>
      </c>
      <c r="G9" s="7">
        <f t="shared" si="1"/>
        <v>-6389.9232593246343</v>
      </c>
      <c r="H9" s="7">
        <f>$C$4+SUM($F$4:F8)</f>
        <v>90210.681308112471</v>
      </c>
    </row>
    <row r="10" spans="2:8" ht="15.75" x14ac:dyDescent="0.25">
      <c r="B10" s="3" t="s">
        <v>8</v>
      </c>
      <c r="C10" s="5">
        <f>C9*C8</f>
        <v>210786.639138564</v>
      </c>
      <c r="E10" s="6">
        <f t="shared" si="2"/>
        <v>7</v>
      </c>
      <c r="F10" s="7">
        <f t="shared" si="0"/>
        <v>-2562.3471519264954</v>
      </c>
      <c r="G10" s="7">
        <f t="shared" si="1"/>
        <v>-6220.4294788470061</v>
      </c>
      <c r="H10" s="7">
        <f>$C$4+SUM($F$4:F9)</f>
        <v>87817.827936663612</v>
      </c>
    </row>
    <row r="11" spans="2:8" ht="15.75" x14ac:dyDescent="0.25">
      <c r="B11" s="3" t="s">
        <v>9</v>
      </c>
      <c r="C11" s="10">
        <v>1.27</v>
      </c>
      <c r="E11" s="6">
        <f t="shared" si="2"/>
        <v>8</v>
      </c>
      <c r="F11" s="7">
        <f t="shared" si="0"/>
        <v>-2743.8467418546225</v>
      </c>
      <c r="G11" s="7">
        <f t="shared" si="1"/>
        <v>-6038.9298889188785</v>
      </c>
      <c r="H11" s="7">
        <f>$C$4+SUM($F$4:F10)</f>
        <v>85255.480784737112</v>
      </c>
    </row>
    <row r="12" spans="2:8" ht="15.75" x14ac:dyDescent="0.25">
      <c r="E12" s="6">
        <f t="shared" si="2"/>
        <v>9</v>
      </c>
      <c r="F12" s="7">
        <f t="shared" si="0"/>
        <v>-2938.202552735991</v>
      </c>
      <c r="G12" s="7">
        <f t="shared" si="1"/>
        <v>-5844.5740780375099</v>
      </c>
      <c r="H12" s="7">
        <f>$C$4+SUM($F$4:F11)</f>
        <v>82511.634042882491</v>
      </c>
    </row>
    <row r="13" spans="2:8" ht="15.75" x14ac:dyDescent="0.25">
      <c r="E13" s="6">
        <f t="shared" si="2"/>
        <v>10</v>
      </c>
      <c r="F13" s="7">
        <f t="shared" si="0"/>
        <v>-3146.3252335547904</v>
      </c>
      <c r="G13" s="7">
        <f t="shared" si="1"/>
        <v>-5636.4513972187115</v>
      </c>
      <c r="H13" s="7">
        <f>$C$4+SUM($F$4:F12)</f>
        <v>79573.431490146497</v>
      </c>
    </row>
    <row r="14" spans="2:8" ht="15.75" x14ac:dyDescent="0.25">
      <c r="B14" s="9" t="s">
        <v>13</v>
      </c>
      <c r="E14" s="6">
        <f t="shared" si="2"/>
        <v>11</v>
      </c>
      <c r="F14" s="7">
        <f t="shared" si="0"/>
        <v>-3369.1899375982553</v>
      </c>
      <c r="G14" s="7">
        <f t="shared" si="1"/>
        <v>-5413.5866931752462</v>
      </c>
      <c r="H14" s="7">
        <f>$C$4+SUM($F$4:F13)</f>
        <v>76427.106256591709</v>
      </c>
    </row>
    <row r="15" spans="2:8" ht="15.75" x14ac:dyDescent="0.25">
      <c r="E15" s="6">
        <f t="shared" si="2"/>
        <v>12</v>
      </c>
      <c r="F15" s="7">
        <f t="shared" si="0"/>
        <v>-3607.8408915114651</v>
      </c>
      <c r="G15" s="7">
        <f t="shared" si="1"/>
        <v>-5174.9357392620368</v>
      </c>
      <c r="H15" s="7">
        <f>$C$4+SUM($F$4:F14)</f>
        <v>73057.916318993462</v>
      </c>
    </row>
    <row r="16" spans="2:8" ht="15.75" x14ac:dyDescent="0.25">
      <c r="E16" s="6">
        <f t="shared" si="2"/>
        <v>13</v>
      </c>
      <c r="F16" s="7">
        <f t="shared" si="0"/>
        <v>-3863.396287993527</v>
      </c>
      <c r="G16" s="7">
        <f t="shared" si="1"/>
        <v>-4919.3803427799739</v>
      </c>
      <c r="H16" s="7">
        <f>$C$4+SUM($F$4:F15)</f>
        <v>69450.075427481992</v>
      </c>
    </row>
    <row r="17" spans="5:8" ht="15.75" x14ac:dyDescent="0.25">
      <c r="E17" s="6">
        <f t="shared" si="2"/>
        <v>14</v>
      </c>
      <c r="F17" s="7">
        <f t="shared" si="0"/>
        <v>-4137.053525059735</v>
      </c>
      <c r="G17" s="7">
        <f t="shared" si="1"/>
        <v>-4645.723105713766</v>
      </c>
      <c r="H17" s="7">
        <f>$C$4+SUM($F$4:F16)</f>
        <v>65586.679139488464</v>
      </c>
    </row>
    <row r="18" spans="5:8" ht="15.75" x14ac:dyDescent="0.25">
      <c r="E18" s="6">
        <f t="shared" si="2"/>
        <v>15</v>
      </c>
      <c r="F18" s="7">
        <f t="shared" si="0"/>
        <v>-4430.0948164181336</v>
      </c>
      <c r="G18" s="7">
        <f t="shared" si="1"/>
        <v>-4352.6818143553674</v>
      </c>
      <c r="H18" s="7">
        <f>$C$4+SUM($F$4:F17)</f>
        <v>61449.625614428733</v>
      </c>
    </row>
    <row r="19" spans="5:8" ht="15.75" x14ac:dyDescent="0.25">
      <c r="E19" s="6">
        <f t="shared" si="2"/>
        <v>16</v>
      </c>
      <c r="F19" s="7">
        <f t="shared" si="0"/>
        <v>-4743.893199247751</v>
      </c>
      <c r="G19" s="7">
        <f t="shared" si="1"/>
        <v>-4038.88343152575</v>
      </c>
      <c r="H19" s="7">
        <f>$C$4+SUM($F$4:F18)</f>
        <v>57019.530798010601</v>
      </c>
    </row>
    <row r="20" spans="5:8" ht="15.75" x14ac:dyDescent="0.25">
      <c r="E20" s="6">
        <f t="shared" si="2"/>
        <v>17</v>
      </c>
      <c r="F20" s="7">
        <f t="shared" si="0"/>
        <v>-5079.9189675277994</v>
      </c>
      <c r="G20" s="7">
        <f t="shared" si="1"/>
        <v>-3702.8576632457007</v>
      </c>
      <c r="H20" s="7">
        <f>$C$4+SUM($F$4:F19)</f>
        <v>52275.637598762849</v>
      </c>
    </row>
    <row r="21" spans="5:8" ht="15.75" x14ac:dyDescent="0.25">
      <c r="E21" s="6">
        <f t="shared" si="2"/>
        <v>18</v>
      </c>
      <c r="F21" s="7">
        <f t="shared" si="0"/>
        <v>-5439.7465610610188</v>
      </c>
      <c r="G21" s="7">
        <f t="shared" si="1"/>
        <v>-3343.0300697124812</v>
      </c>
      <c r="H21" s="7">
        <f>$C$4+SUM($F$4:F20)</f>
        <v>47195.718631235053</v>
      </c>
    </row>
    <row r="22" spans="5:8" ht="15.75" x14ac:dyDescent="0.25">
      <c r="E22" s="6">
        <f t="shared" si="2"/>
        <v>19</v>
      </c>
      <c r="F22" s="7">
        <f t="shared" si="0"/>
        <v>-5825.0619424695078</v>
      </c>
      <c r="G22" s="7">
        <f t="shared" si="1"/>
        <v>-2957.7146883039932</v>
      </c>
      <c r="H22" s="7">
        <f>$C$4+SUM($F$4:F21)</f>
        <v>41755.972070174037</v>
      </c>
    </row>
    <row r="23" spans="5:8" ht="15.75" x14ac:dyDescent="0.25">
      <c r="E23" s="6">
        <f t="shared" si="2"/>
        <v>20</v>
      </c>
      <c r="F23" s="7">
        <f t="shared" si="0"/>
        <v>-6237.6704967277647</v>
      </c>
      <c r="G23" s="7">
        <f t="shared" si="1"/>
        <v>-2545.1061340457359</v>
      </c>
      <c r="H23" s="7">
        <f>$C$4+SUM($F$4:F22)</f>
        <v>35930.910127704527</v>
      </c>
    </row>
    <row r="24" spans="5:8" ht="15.75" x14ac:dyDescent="0.25">
      <c r="E24" s="6">
        <f t="shared" si="2"/>
        <v>21</v>
      </c>
      <c r="F24" s="7">
        <f t="shared" si="0"/>
        <v>-6679.5054902459824</v>
      </c>
      <c r="G24" s="7">
        <f t="shared" si="1"/>
        <v>-2103.271140527519</v>
      </c>
      <c r="H24" s="7">
        <f>$C$4+SUM($F$4:F23)</f>
        <v>29693.239630976765</v>
      </c>
    </row>
    <row r="25" spans="5:8" ht="15.75" x14ac:dyDescent="0.25">
      <c r="E25" s="6">
        <f t="shared" si="2"/>
        <v>22</v>
      </c>
      <c r="F25" s="7">
        <f t="shared" si="0"/>
        <v>-7152.6371291384048</v>
      </c>
      <c r="G25" s="7">
        <f t="shared" si="1"/>
        <v>-1630.1395016350955</v>
      </c>
      <c r="H25" s="7">
        <f>$C$4+SUM($F$4:F24)</f>
        <v>23013.734140730783</v>
      </c>
    </row>
    <row r="26" spans="5:8" ht="15.75" x14ac:dyDescent="0.25">
      <c r="E26" s="6">
        <f t="shared" si="2"/>
        <v>23</v>
      </c>
      <c r="F26" s="7">
        <f t="shared" si="0"/>
        <v>-7659.2822591190425</v>
      </c>
      <c r="G26" s="7">
        <f t="shared" si="1"/>
        <v>-1123.4943716544583</v>
      </c>
      <c r="H26" s="7">
        <f>$C$4+SUM($F$4:F25)</f>
        <v>15861.097011592385</v>
      </c>
    </row>
    <row r="27" spans="5:8" ht="15.75" x14ac:dyDescent="0.25">
      <c r="E27" s="6">
        <f t="shared" si="2"/>
        <v>24</v>
      </c>
      <c r="F27" s="7">
        <f t="shared" si="0"/>
        <v>-8201.8147524733085</v>
      </c>
      <c r="G27" s="7">
        <f t="shared" si="1"/>
        <v>-580.96187830019267</v>
      </c>
      <c r="H27" s="7">
        <f>$C$4+SUM($F$4:F26)</f>
        <v>8201.8147524733358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MaximuS</dc:creator>
  <cp:lastModifiedBy>Николай Кливаденко</cp:lastModifiedBy>
  <cp:lastPrinted>2018-10-10T07:21:59Z</cp:lastPrinted>
  <dcterms:created xsi:type="dcterms:W3CDTF">2015-03-01T07:57:19Z</dcterms:created>
  <dcterms:modified xsi:type="dcterms:W3CDTF">2024-05-27T13:22:25Z</dcterms:modified>
</cp:coreProperties>
</file>